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920" windowHeight="8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<sst xmlns="http://schemas.openxmlformats.org/spreadsheetml/2006/main" count="37" uniqueCount="30">
  <si>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U</t>
  </si>
  <si>
    <t>w/m2 k</t>
  </si>
  <si>
    <t>Tf</t>
  </si>
  <si>
    <t>Ti</t>
  </si>
  <si>
    <t>Tgas</t>
  </si>
  <si>
    <t>°C</t>
  </si>
  <si>
    <t>dt</t>
  </si>
  <si>
    <t>s</t>
  </si>
  <si>
    <t>T(t)</t>
  </si>
  <si>
    <t>m</t>
  </si>
  <si>
    <t>dT</t>
  </si>
  <si>
    <t>A</t>
  </si>
  <si>
    <t>m2</t>
  </si>
  <si>
    <t>Kg</t>
  </si>
  <si>
    <t>j/kg k</t>
  </si>
  <si>
    <t>RAFFREDDAMENTO TRAMITE GAS FRIGO (evaporaz. A T cost)</t>
  </si>
  <si>
    <t>Nota la T(t) iniziale si fissa il dt e si ricava il dT</t>
  </si>
  <si>
    <t>BILANCIO Di ENERGIA</t>
  </si>
  <si>
    <t>Potenza</t>
  </si>
  <si>
    <t>t raffred.</t>
  </si>
  <si>
    <t>ore</t>
  </si>
  <si>
    <t>w</t>
  </si>
  <si>
    <t>NB: cella adiabatica</t>
  </si>
  <si>
    <r>
      <t>Calcolo approssimato con</t>
    </r>
    <r>
      <rPr>
        <sz val="11"/>
        <color indexed="8"/>
        <rFont val="Symbol"/>
        <family val="1"/>
      </rPr>
      <t xml:space="preserve"> D</t>
    </r>
    <r>
      <rPr>
        <sz val="11"/>
        <color theme="1"/>
        <rFont val="Calibri"/>
        <family val="2"/>
      </rPr>
      <t>Tm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</si>
  <si>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T1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</si>
  <si>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T2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</si>
  <si>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Tm</t>
    </r>
  </si>
  <si>
    <t>Area scamb.</t>
  </si>
  <si>
    <t>k</t>
  </si>
  <si>
    <t>Ct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</si>
</sst>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Symbol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3" fillId="0" borderId="0" xfId="0" applyFon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925"/>
          <c:w val="0.95625"/>
          <c:h val="0.81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Foglio1!$A$9:$A$69</c:f>
              <c:numCache/>
            </c:numRef>
          </c:xVal>
          <c:yVal>
            <c:numRef>
              <c:f>Foglio1!$B$9:$B$69</c:f>
              <c:numCache/>
            </c:numRef>
          </c:yVal>
          <c:smooth val="1"/>
        </c:ser>
        <c:axId val="16652665"/>
        <c:axId val="15656258"/>
      </c:scatterChart>
      <c:val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6258"/>
        <c:crosses val="autoZero"/>
        <c:crossBetween val="midCat"/>
        <c:dispUnits/>
      </c:valAx>
      <c:valAx>
        <c:axId val="15656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6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35"/>
          <c:y val="0.01075"/>
          <c:w val="0.46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8</xdr:row>
      <xdr:rowOff>0</xdr:rowOff>
    </xdr:from>
    <xdr:to>
      <xdr:col>12</xdr:col>
      <xdr:colOff>0</xdr:colOff>
      <xdr:row>22</xdr:row>
      <xdr:rowOff>76200</xdr:rowOff>
    </xdr:to>
    <xdr:graphicFrame>
      <xdr:nvGraphicFramePr>
        <xdr:cNvPr id="1" name="Grafico 1"/>
        <xdr:cNvGraphicFramePr/>
      </xdr:nvGraphicFramePr>
      <xdr:xfrm>
        <a:off x="2790825" y="1524000"/>
        <a:ext cx="4524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38100</xdr:rowOff>
    </xdr:from>
    <xdr:to>
      <xdr:col>11</xdr:col>
      <xdr:colOff>0</xdr:colOff>
      <xdr:row>3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67200" y="419100"/>
          <a:ext cx="2438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4" max="14" width="13.28125" style="0" customWidth="1"/>
    <col min="15" max="15" width="7.7109375" style="0" customWidth="1"/>
  </cols>
  <sheetData>
    <row r="1" ht="15">
      <c r="A1" s="1" t="s">
        <v>15</v>
      </c>
    </row>
    <row r="2" spans="1:14" ht="15">
      <c r="A2" t="s">
        <v>0</v>
      </c>
      <c r="B2">
        <v>500</v>
      </c>
      <c r="C2" t="s">
        <v>1</v>
      </c>
      <c r="D2" t="s">
        <v>9</v>
      </c>
      <c r="E2">
        <v>350</v>
      </c>
      <c r="F2" t="s">
        <v>13</v>
      </c>
      <c r="H2" t="s">
        <v>17</v>
      </c>
      <c r="N2" t="s">
        <v>23</v>
      </c>
    </row>
    <row r="3" spans="1:16" ht="15">
      <c r="A3" t="s">
        <v>3</v>
      </c>
      <c r="B3">
        <v>20</v>
      </c>
      <c r="C3" t="s">
        <v>5</v>
      </c>
      <c r="D3" t="s">
        <v>29</v>
      </c>
      <c r="E3">
        <v>4186</v>
      </c>
      <c r="F3" t="s">
        <v>14</v>
      </c>
      <c r="N3" t="s">
        <v>18</v>
      </c>
      <c r="O3" s="2">
        <f>E2*E3*(B3-B4)/(E5*3600)</f>
        <v>1220.9166666666667</v>
      </c>
      <c r="P3" t="s">
        <v>21</v>
      </c>
    </row>
    <row r="4" spans="1:16" ht="15">
      <c r="A4" t="s">
        <v>2</v>
      </c>
      <c r="B4">
        <v>5</v>
      </c>
      <c r="C4" t="s">
        <v>5</v>
      </c>
      <c r="D4" t="s">
        <v>11</v>
      </c>
      <c r="E4" s="4">
        <f>O7</f>
        <v>0.11283665935981954</v>
      </c>
      <c r="F4" t="s">
        <v>12</v>
      </c>
      <c r="H4" t="s">
        <v>16</v>
      </c>
      <c r="N4" t="s">
        <v>24</v>
      </c>
      <c r="O4">
        <v>30</v>
      </c>
      <c r="P4" t="s">
        <v>28</v>
      </c>
    </row>
    <row r="5" spans="1:16" ht="15">
      <c r="A5" t="s">
        <v>4</v>
      </c>
      <c r="B5">
        <v>-10</v>
      </c>
      <c r="C5" t="s">
        <v>5</v>
      </c>
      <c r="D5" t="s">
        <v>19</v>
      </c>
      <c r="E5">
        <v>5</v>
      </c>
      <c r="F5" t="s">
        <v>20</v>
      </c>
      <c r="H5" t="s">
        <v>22</v>
      </c>
      <c r="N5" t="s">
        <v>25</v>
      </c>
      <c r="O5">
        <f>15</f>
        <v>15</v>
      </c>
      <c r="P5" t="s">
        <v>28</v>
      </c>
    </row>
    <row r="6" spans="1:16" ht="15">
      <c r="A6" t="s">
        <v>6</v>
      </c>
      <c r="B6">
        <v>300</v>
      </c>
      <c r="C6" t="s">
        <v>7</v>
      </c>
      <c r="N6" t="s">
        <v>26</v>
      </c>
      <c r="O6" s="5">
        <f>(O4-O5)/LN(O4/O5)</f>
        <v>21.64042561333445</v>
      </c>
      <c r="P6" t="s">
        <v>28</v>
      </c>
    </row>
    <row r="7" spans="14:16" ht="15">
      <c r="N7" t="s">
        <v>27</v>
      </c>
      <c r="O7" s="3">
        <f>E2*E3*(B3-B4)/(E5*3600*500*O6)</f>
        <v>0.11283665935981954</v>
      </c>
      <c r="P7" t="s">
        <v>12</v>
      </c>
    </row>
    <row r="8" spans="1:4" ht="15">
      <c r="A8" t="s">
        <v>6</v>
      </c>
      <c r="B8" t="s">
        <v>8</v>
      </c>
      <c r="C8" t="s">
        <v>4</v>
      </c>
      <c r="D8" t="s">
        <v>10</v>
      </c>
    </row>
    <row r="9" spans="1:4" ht="15">
      <c r="A9">
        <v>0</v>
      </c>
      <c r="B9">
        <v>20</v>
      </c>
      <c r="C9">
        <f>$B$5</f>
        <v>-10</v>
      </c>
      <c r="D9">
        <f>$B$2*$E$4*$B$6*(B9-C9)/($E$2*$E$3)</f>
        <v>0.3465735902799726</v>
      </c>
    </row>
    <row r="10" spans="1:4" ht="15">
      <c r="A10">
        <f>A9+$B$6</f>
        <v>300</v>
      </c>
      <c r="B10">
        <f>B9-D9</f>
        <v>19.653426409720026</v>
      </c>
      <c r="C10">
        <f>$B$5</f>
        <v>-10</v>
      </c>
      <c r="D10">
        <f>$B$2*$E$4*$B$6*(B10-C10)/($E$2*$E$3)</f>
        <v>0.3425698151639876</v>
      </c>
    </row>
    <row r="11" spans="1:4" ht="15">
      <c r="A11">
        <f aca="true" t="shared" si="0" ref="A11:A29">A10+$B$6</f>
        <v>600</v>
      </c>
      <c r="B11">
        <f aca="true" t="shared" si="1" ref="B11:B29">B10-D10</f>
        <v>19.31085659455604</v>
      </c>
      <c r="C11">
        <f>$B$5</f>
        <v>-10</v>
      </c>
      <c r="D11">
        <f aca="true" t="shared" si="2" ref="D11:D29">$B$2*$E$4*$B$6*(B11-C11)/($E$2*$E$3)</f>
        <v>0.33861229347189</v>
      </c>
    </row>
    <row r="12" spans="1:4" ht="15">
      <c r="A12">
        <f t="shared" si="0"/>
        <v>900</v>
      </c>
      <c r="B12">
        <f t="shared" si="1"/>
        <v>18.97224430108415</v>
      </c>
      <c r="C12">
        <f>$B$5</f>
        <v>-10</v>
      </c>
      <c r="D12">
        <f t="shared" si="2"/>
        <v>0.33470049086317366</v>
      </c>
    </row>
    <row r="13" spans="1:4" ht="15">
      <c r="A13">
        <f t="shared" si="0"/>
        <v>1200</v>
      </c>
      <c r="B13">
        <f t="shared" si="1"/>
        <v>18.637543810220976</v>
      </c>
      <c r="C13">
        <f>$B$5</f>
        <v>-10</v>
      </c>
      <c r="D13">
        <f t="shared" si="2"/>
        <v>0.33083387917027635</v>
      </c>
    </row>
    <row r="14" spans="1:4" ht="15">
      <c r="A14">
        <f t="shared" si="0"/>
        <v>1500</v>
      </c>
      <c r="B14">
        <f t="shared" si="1"/>
        <v>18.306709931050698</v>
      </c>
      <c r="C14">
        <f>$B$5</f>
        <v>-10</v>
      </c>
      <c r="D14">
        <f t="shared" si="2"/>
        <v>0.32701193632726655</v>
      </c>
    </row>
    <row r="15" spans="1:4" ht="15">
      <c r="A15">
        <f t="shared" si="0"/>
        <v>1800</v>
      </c>
      <c r="B15">
        <f t="shared" si="1"/>
        <v>17.97969799472343</v>
      </c>
      <c r="C15">
        <f>$B$5</f>
        <v>-10</v>
      </c>
      <c r="D15">
        <f t="shared" si="2"/>
        <v>0.323234146299355</v>
      </c>
    </row>
    <row r="16" spans="1:4" ht="15">
      <c r="A16">
        <f t="shared" si="0"/>
        <v>2100</v>
      </c>
      <c r="B16">
        <f t="shared" si="1"/>
        <v>17.656463848424075</v>
      </c>
      <c r="C16">
        <f>$B$5</f>
        <v>-10</v>
      </c>
      <c r="D16">
        <f t="shared" si="2"/>
        <v>0.31949999901322</v>
      </c>
    </row>
    <row r="17" spans="1:4" ht="15">
      <c r="A17">
        <f t="shared" si="0"/>
        <v>2400</v>
      </c>
      <c r="B17">
        <f t="shared" si="1"/>
        <v>17.336963849410854</v>
      </c>
      <c r="C17">
        <f>$B$5</f>
        <v>-10</v>
      </c>
      <c r="D17">
        <f t="shared" si="2"/>
        <v>0.315808990288138</v>
      </c>
    </row>
    <row r="18" spans="1:4" ht="15">
      <c r="A18">
        <f t="shared" si="0"/>
        <v>2700</v>
      </c>
      <c r="B18">
        <f t="shared" si="1"/>
        <v>17.021154859122717</v>
      </c>
      <c r="C18">
        <f>$B$5</f>
        <v>-10</v>
      </c>
      <c r="D18">
        <f t="shared" si="2"/>
        <v>0.3121606217679096</v>
      </c>
    </row>
    <row r="19" spans="1:4" ht="15">
      <c r="A19">
        <f t="shared" si="0"/>
        <v>3000</v>
      </c>
      <c r="B19">
        <f t="shared" si="1"/>
        <v>16.70899423735481</v>
      </c>
      <c r="C19">
        <f>$B$5</f>
        <v>-10</v>
      </c>
      <c r="D19">
        <f t="shared" si="2"/>
        <v>0.30855440085357183</v>
      </c>
    </row>
    <row r="20" spans="1:4" ht="15">
      <c r="A20">
        <f t="shared" si="0"/>
        <v>3300</v>
      </c>
      <c r="B20">
        <f t="shared" si="1"/>
        <v>16.400439836501235</v>
      </c>
      <c r="C20">
        <f>$B$5</f>
        <v>-10</v>
      </c>
      <c r="D20">
        <f t="shared" si="2"/>
        <v>0.3049898406368882</v>
      </c>
    </row>
    <row r="21" spans="1:4" ht="15">
      <c r="A21">
        <f t="shared" si="0"/>
        <v>3600</v>
      </c>
      <c r="B21">
        <f t="shared" si="1"/>
        <v>16.095449995864346</v>
      </c>
      <c r="C21">
        <f>$B$5</f>
        <v>-10</v>
      </c>
      <c r="D21">
        <f t="shared" si="2"/>
        <v>0.30146645983460674</v>
      </c>
    </row>
    <row r="22" spans="1:4" ht="15">
      <c r="A22">
        <f t="shared" si="0"/>
        <v>3900</v>
      </c>
      <c r="B22">
        <f t="shared" si="1"/>
        <v>15.793983536029739</v>
      </c>
      <c r="C22">
        <f>$B$5</f>
        <v>-10</v>
      </c>
      <c r="D22">
        <f t="shared" si="2"/>
        <v>0.2979837827234777</v>
      </c>
    </row>
    <row r="23" spans="1:4" ht="15">
      <c r="A23">
        <f t="shared" si="0"/>
        <v>4200</v>
      </c>
      <c r="B23">
        <f t="shared" si="1"/>
        <v>15.495999753306261</v>
      </c>
      <c r="C23">
        <f>$B$5</f>
        <v>-10</v>
      </c>
      <c r="D23">
        <f t="shared" si="2"/>
        <v>0.2945413390760216</v>
      </c>
    </row>
    <row r="24" spans="1:4" ht="15">
      <c r="A24">
        <f t="shared" si="0"/>
        <v>4500</v>
      </c>
      <c r="B24">
        <f t="shared" si="1"/>
        <v>15.20145841423024</v>
      </c>
      <c r="C24">
        <f>$B$5</f>
        <v>-10</v>
      </c>
      <c r="D24">
        <f t="shared" si="2"/>
        <v>0.29113866409704</v>
      </c>
    </row>
    <row r="25" spans="1:4" ht="15">
      <c r="A25">
        <f t="shared" si="0"/>
        <v>4800</v>
      </c>
      <c r="B25">
        <f t="shared" si="1"/>
        <v>14.9103197501332</v>
      </c>
      <c r="C25">
        <f>$B$5</f>
        <v>-10</v>
      </c>
      <c r="D25">
        <f t="shared" si="2"/>
        <v>0.2877752983608591</v>
      </c>
    </row>
    <row r="26" spans="1:4" ht="15">
      <c r="A26">
        <f t="shared" si="0"/>
        <v>5100</v>
      </c>
      <c r="B26">
        <f t="shared" si="1"/>
        <v>14.62254445177234</v>
      </c>
      <c r="C26">
        <f>$B$5</f>
        <v>-10</v>
      </c>
      <c r="D26">
        <f t="shared" si="2"/>
        <v>0.28445078774929866</v>
      </c>
    </row>
    <row r="27" spans="1:4" ht="15">
      <c r="A27">
        <f t="shared" si="0"/>
        <v>5400</v>
      </c>
      <c r="B27">
        <f t="shared" si="1"/>
        <v>14.338093664023042</v>
      </c>
      <c r="C27">
        <f>$B$5</f>
        <v>-10</v>
      </c>
      <c r="D27">
        <f t="shared" si="2"/>
        <v>0.28116468339035733</v>
      </c>
    </row>
    <row r="28" spans="1:4" ht="15">
      <c r="A28">
        <f t="shared" si="0"/>
        <v>5700</v>
      </c>
      <c r="B28">
        <f t="shared" si="1"/>
        <v>14.056928980632684</v>
      </c>
      <c r="C28">
        <f>$B$5</f>
        <v>-10</v>
      </c>
      <c r="D28">
        <f t="shared" si="2"/>
        <v>0.27791654159760637</v>
      </c>
    </row>
    <row r="29" spans="1:4" ht="15">
      <c r="A29">
        <f t="shared" si="0"/>
        <v>6000</v>
      </c>
      <c r="B29">
        <f t="shared" si="1"/>
        <v>13.779012439035077</v>
      </c>
      <c r="C29">
        <f>$B$5</f>
        <v>-10</v>
      </c>
      <c r="D29">
        <f t="shared" si="2"/>
        <v>0.27470592381028386</v>
      </c>
    </row>
    <row r="30" spans="1:4" ht="15">
      <c r="A30">
        <f>A29+$B$6</f>
        <v>6300</v>
      </c>
      <c r="B30">
        <f>B29-D29</f>
        <v>13.504306515224792</v>
      </c>
      <c r="C30">
        <f>$B$5</f>
        <v>-10</v>
      </c>
      <c r="D30">
        <f>$B$2*$E$4*$B$6*(B30-C30)/($E$2*$E$3)</f>
        <v>0.27153239653408023</v>
      </c>
    </row>
    <row r="31" spans="1:4" ht="15">
      <c r="A31">
        <f>A30+$B$6</f>
        <v>6600</v>
      </c>
      <c r="B31">
        <f>B30-D30</f>
        <v>13.232774118690712</v>
      </c>
      <c r="C31">
        <f>$B$5</f>
        <v>-10</v>
      </c>
      <c r="D31">
        <f>$B$2*$E$4*$B$6*(B31-C31)/($E$2*$E$3)</f>
        <v>0.2683955312826089</v>
      </c>
    </row>
    <row r="32" spans="1:4" ht="15">
      <c r="A32">
        <f>A31+$B$6</f>
        <v>6900</v>
      </c>
      <c r="B32">
        <f>B31-D31</f>
        <v>12.964378587408103</v>
      </c>
      <c r="C32">
        <f>$B$5</f>
        <v>-10</v>
      </c>
      <c r="D32">
        <f>$B$2*$E$4*$B$6*(B32-C32)/($E$2*$E$3)</f>
        <v>0.26529490451955173</v>
      </c>
    </row>
    <row r="33" spans="1:4" ht="15">
      <c r="A33">
        <f>A32+$B$6</f>
        <v>7200</v>
      </c>
      <c r="B33">
        <f>B32-D32</f>
        <v>12.699083682888551</v>
      </c>
      <c r="C33">
        <f>$B$5</f>
        <v>-10</v>
      </c>
      <c r="D33">
        <f>$B$2*$E$4*$B$6*(B33-C33)/($E$2*$E$3)</f>
        <v>0.26223009760147425</v>
      </c>
    </row>
    <row r="34" spans="1:4" ht="15">
      <c r="A34">
        <f>A33+$B$6</f>
        <v>7500</v>
      </c>
      <c r="B34">
        <f>B33-D33</f>
        <v>12.436853585287077</v>
      </c>
      <c r="C34">
        <f>$B$5</f>
        <v>-10</v>
      </c>
      <c r="D34">
        <f>$B$2*$E$4*$B$6*(B34-C34)/($E$2*$E$3)</f>
        <v>0.2592006967213006</v>
      </c>
    </row>
    <row r="35" spans="1:4" ht="15">
      <c r="A35">
        <f aca="true" t="shared" si="3" ref="A35:A40">A34+$B$6</f>
        <v>7800</v>
      </c>
      <c r="B35">
        <f aca="true" t="shared" si="4" ref="B35:B40">B34-D34</f>
        <v>12.177652888565776</v>
      </c>
      <c r="C35">
        <f>$B$5</f>
        <v>-10</v>
      </c>
      <c r="D35">
        <f aca="true" t="shared" si="5" ref="D35:D40">$B$2*$E$4*$B$6*(B35-C35)/($E$2*$E$3)</f>
        <v>0.2562062928524415</v>
      </c>
    </row>
    <row r="36" spans="1:4" ht="15">
      <c r="A36">
        <f t="shared" si="3"/>
        <v>8100</v>
      </c>
      <c r="B36">
        <f t="shared" si="4"/>
        <v>11.921446595713334</v>
      </c>
      <c r="C36">
        <f>$B$5</f>
        <v>-10</v>
      </c>
      <c r="D36">
        <f t="shared" si="5"/>
        <v>0.25324648169356845</v>
      </c>
    </row>
    <row r="37" spans="1:4" ht="15">
      <c r="A37">
        <f t="shared" si="3"/>
        <v>8400</v>
      </c>
      <c r="B37">
        <f t="shared" si="4"/>
        <v>11.668200114019765</v>
      </c>
      <c r="C37">
        <f>$B$5</f>
        <v>-10</v>
      </c>
      <c r="D37">
        <f t="shared" si="5"/>
        <v>0.2503208636140247</v>
      </c>
    </row>
    <row r="38" spans="1:4" ht="15">
      <c r="A38">
        <f t="shared" si="3"/>
        <v>8700</v>
      </c>
      <c r="B38">
        <f t="shared" si="4"/>
        <v>11.41787925040574</v>
      </c>
      <c r="C38">
        <f>$B$5</f>
        <v>-10</v>
      </c>
      <c r="D38">
        <f t="shared" si="5"/>
        <v>0.2474290435998682</v>
      </c>
    </row>
    <row r="39" spans="1:4" ht="15">
      <c r="A39">
        <f t="shared" si="3"/>
        <v>9000</v>
      </c>
      <c r="B39">
        <f t="shared" si="4"/>
        <v>11.17045020680587</v>
      </c>
      <c r="C39">
        <f>$B$5</f>
        <v>-10</v>
      </c>
      <c r="D39">
        <f t="shared" si="5"/>
        <v>0.24457063120053665</v>
      </c>
    </row>
    <row r="40" spans="1:4" ht="15">
      <c r="A40">
        <f t="shared" si="3"/>
        <v>9300</v>
      </c>
      <c r="B40">
        <f t="shared" si="4"/>
        <v>10.925879575605334</v>
      </c>
      <c r="C40">
        <f>$B$5</f>
        <v>-10</v>
      </c>
      <c r="D40">
        <f t="shared" si="5"/>
        <v>0.2417452404761297</v>
      </c>
    </row>
    <row r="41" spans="1:4" ht="15">
      <c r="A41">
        <f>A40+$B$6</f>
        <v>9600</v>
      </c>
      <c r="B41">
        <f>B40-D40</f>
        <v>10.684134335129205</v>
      </c>
      <c r="C41">
        <f>$B$5</f>
        <v>-10</v>
      </c>
      <c r="D41">
        <f>$B$2*$E$4*$B$6*(B41-C41)/($E$2*$E$3)</f>
        <v>0.2389524899452994</v>
      </c>
    </row>
    <row r="42" spans="1:4" ht="15">
      <c r="A42">
        <f>A41+$B$6</f>
        <v>9900</v>
      </c>
      <c r="B42">
        <f>B41-D41</f>
        <v>10.445181845183905</v>
      </c>
      <c r="C42">
        <f>$B$5</f>
        <v>-10</v>
      </c>
      <c r="D42">
        <f>$B$2*$E$4*$B$6*(B42-C42)/($E$2*$E$3)</f>
        <v>0.23619200253374337</v>
      </c>
    </row>
    <row r="43" spans="1:4" ht="15">
      <c r="A43">
        <f>A42+$B$6</f>
        <v>10200</v>
      </c>
      <c r="B43">
        <f>B42-D42</f>
        <v>10.208989842650162</v>
      </c>
      <c r="C43">
        <f>$B$5</f>
        <v>-10</v>
      </c>
      <c r="D43">
        <f>$B$2*$E$4*$B$6*(B43-C43)/($E$2*$E$3)</f>
        <v>0.2334634055232922</v>
      </c>
    </row>
    <row r="44" spans="1:4" ht="15">
      <c r="A44">
        <f aca="true" t="shared" si="6" ref="A44:A57">A43+$B$6</f>
        <v>10500</v>
      </c>
      <c r="B44">
        <f aca="true" t="shared" si="7" ref="B44:B58">B43-D43</f>
        <v>9.97552643712687</v>
      </c>
      <c r="C44">
        <f aca="true" t="shared" si="8" ref="C44:C69">$B$5</f>
        <v>-10</v>
      </c>
      <c r="D44">
        <f aca="true" t="shared" si="9" ref="D44:D57">$B$2*$E$4*$B$6*(B44-C44)/($E$2*$E$3)</f>
        <v>0.23076633050158563</v>
      </c>
    </row>
    <row r="45" spans="1:4" ht="15">
      <c r="A45">
        <f t="shared" si="6"/>
        <v>10800</v>
      </c>
      <c r="B45">
        <f t="shared" si="7"/>
        <v>9.744760106625284</v>
      </c>
      <c r="C45">
        <f t="shared" si="8"/>
        <v>-10</v>
      </c>
      <c r="D45">
        <f t="shared" si="9"/>
        <v>0.22810041331233</v>
      </c>
    </row>
    <row r="46" spans="1:4" ht="15">
      <c r="A46">
        <f t="shared" si="6"/>
        <v>11100</v>
      </c>
      <c r="B46">
        <f t="shared" si="7"/>
        <v>9.516659693312954</v>
      </c>
      <c r="C46">
        <f t="shared" si="8"/>
        <v>-10</v>
      </c>
      <c r="D46">
        <f t="shared" si="9"/>
        <v>0.22546529400613</v>
      </c>
    </row>
    <row r="47" spans="1:4" ht="15">
      <c r="A47">
        <f t="shared" si="6"/>
        <v>11400</v>
      </c>
      <c r="B47">
        <f t="shared" si="7"/>
        <v>9.291194399306825</v>
      </c>
      <c r="C47">
        <f t="shared" si="8"/>
        <v>-10</v>
      </c>
      <c r="D47">
        <f t="shared" si="9"/>
        <v>0.22286061679188887</v>
      </c>
    </row>
    <row r="48" spans="1:4" ht="15">
      <c r="A48">
        <f t="shared" si="6"/>
        <v>11700</v>
      </c>
      <c r="B48">
        <f t="shared" si="7"/>
        <v>9.068333782514935</v>
      </c>
      <c r="C48">
        <f t="shared" si="8"/>
        <v>-10</v>
      </c>
      <c r="D48">
        <f t="shared" si="9"/>
        <v>0.2202860299887697</v>
      </c>
    </row>
    <row r="49" spans="1:4" ht="15">
      <c r="A49">
        <f t="shared" si="6"/>
        <v>12000</v>
      </c>
      <c r="B49">
        <f t="shared" si="7"/>
        <v>8.848047752526165</v>
      </c>
      <c r="C49">
        <f t="shared" si="8"/>
        <v>-10</v>
      </c>
      <c r="D49">
        <f t="shared" si="9"/>
        <v>0.21774118597871203</v>
      </c>
    </row>
    <row r="50" spans="1:4" ht="15">
      <c r="A50">
        <f t="shared" si="6"/>
        <v>12300</v>
      </c>
      <c r="B50">
        <f t="shared" si="7"/>
        <v>8.630306566547453</v>
      </c>
      <c r="C50">
        <f t="shared" si="8"/>
        <v>-10</v>
      </c>
      <c r="D50">
        <f t="shared" si="9"/>
        <v>0.21522574115949666</v>
      </c>
    </row>
    <row r="51" spans="1:4" ht="15">
      <c r="A51">
        <f t="shared" si="6"/>
        <v>12600</v>
      </c>
      <c r="B51">
        <f t="shared" si="7"/>
        <v>8.415080825387957</v>
      </c>
      <c r="C51">
        <f t="shared" si="8"/>
        <v>-10</v>
      </c>
      <c r="D51">
        <f t="shared" si="9"/>
        <v>0.21273935589835286</v>
      </c>
    </row>
    <row r="52" spans="1:4" ht="15">
      <c r="A52">
        <f t="shared" si="6"/>
        <v>12900</v>
      </c>
      <c r="B52">
        <f t="shared" si="7"/>
        <v>8.202341469489603</v>
      </c>
      <c r="C52">
        <f t="shared" si="8"/>
        <v>-10</v>
      </c>
      <c r="D52">
        <f t="shared" si="9"/>
        <v>0.21028169448610148</v>
      </c>
    </row>
    <row r="53" spans="1:4" ht="15">
      <c r="A53">
        <f t="shared" si="6"/>
        <v>13200</v>
      </c>
      <c r="B53">
        <f t="shared" si="7"/>
        <v>7.992059775003502</v>
      </c>
      <c r="C53">
        <f t="shared" si="8"/>
        <v>-10</v>
      </c>
      <c r="D53">
        <f t="shared" si="9"/>
        <v>0.207852425091828</v>
      </c>
    </row>
    <row r="54" spans="1:4" ht="15">
      <c r="A54">
        <f t="shared" si="6"/>
        <v>13500</v>
      </c>
      <c r="B54">
        <f t="shared" si="7"/>
        <v>7.784207349911673</v>
      </c>
      <c r="C54">
        <f t="shared" si="8"/>
        <v>-10</v>
      </c>
      <c r="D54">
        <f t="shared" si="9"/>
        <v>0.2054512197180789</v>
      </c>
    </row>
    <row r="55" spans="1:4" ht="15">
      <c r="A55">
        <f t="shared" si="6"/>
        <v>13800</v>
      </c>
      <c r="B55">
        <f t="shared" si="7"/>
        <v>7.578756130193595</v>
      </c>
      <c r="C55">
        <f t="shared" si="8"/>
        <v>-10</v>
      </c>
      <c r="D55">
        <f t="shared" si="9"/>
        <v>0.20307775415657578</v>
      </c>
    </row>
    <row r="56" spans="1:4" ht="15">
      <c r="A56">
        <f t="shared" si="6"/>
        <v>14100</v>
      </c>
      <c r="B56">
        <f t="shared" si="7"/>
        <v>7.375678376037019</v>
      </c>
      <c r="C56">
        <f t="shared" si="8"/>
        <v>-10</v>
      </c>
      <c r="D56">
        <f t="shared" si="9"/>
        <v>0.20073170794444112</v>
      </c>
    </row>
    <row r="57" spans="1:4" ht="15">
      <c r="A57">
        <f t="shared" si="6"/>
        <v>14400</v>
      </c>
      <c r="B57">
        <f t="shared" si="7"/>
        <v>7.174946668092578</v>
      </c>
      <c r="C57">
        <f t="shared" si="8"/>
        <v>-10</v>
      </c>
      <c r="D57">
        <f t="shared" si="9"/>
        <v>0.1984127643209299</v>
      </c>
    </row>
    <row r="58" spans="1:4" ht="15">
      <c r="A58">
        <f>A57+$B$6</f>
        <v>14700</v>
      </c>
      <c r="B58">
        <f t="shared" si="7"/>
        <v>6.976533903771648</v>
      </c>
      <c r="C58">
        <f>$B$5</f>
        <v>-10</v>
      </c>
      <c r="D58">
        <f>$B$2*$E$4*$B$6*(B58-C58)/($E$2*$E$3)</f>
        <v>0.19612061018466062</v>
      </c>
    </row>
    <row r="59" spans="1:4" ht="15">
      <c r="A59">
        <f aca="true" t="shared" si="10" ref="A59:A69">A58+$B$6</f>
        <v>15000</v>
      </c>
      <c r="B59">
        <f aca="true" t="shared" si="11" ref="B59:B69">B58-D58</f>
        <v>6.780413293586987</v>
      </c>
      <c r="C59">
        <f t="shared" si="8"/>
        <v>-10</v>
      </c>
      <c r="D59">
        <f aca="true" t="shared" si="12" ref="D59:D69">$B$2*$E$4*$B$6*(B59-C59)/($E$2*$E$3)</f>
        <v>0.19385493605134077</v>
      </c>
    </row>
    <row r="60" spans="1:4" ht="15">
      <c r="A60">
        <f t="shared" si="10"/>
        <v>15300</v>
      </c>
      <c r="B60">
        <f t="shared" si="11"/>
        <v>6.586558357535647</v>
      </c>
      <c r="C60">
        <f t="shared" si="8"/>
        <v>-10</v>
      </c>
      <c r="D60">
        <f t="shared" si="12"/>
        <v>0.19161543601198053</v>
      </c>
    </row>
    <row r="61" spans="1:4" ht="15">
      <c r="A61">
        <f t="shared" si="10"/>
        <v>15600</v>
      </c>
      <c r="B61">
        <f t="shared" si="11"/>
        <v>6.394942921523666</v>
      </c>
      <c r="C61">
        <f t="shared" si="8"/>
        <v>-10</v>
      </c>
      <c r="D61">
        <f t="shared" si="12"/>
        <v>0.18940180769158932</v>
      </c>
    </row>
    <row r="62" spans="1:4" ht="15">
      <c r="A62">
        <f t="shared" si="10"/>
        <v>15900</v>
      </c>
      <c r="B62">
        <f t="shared" si="11"/>
        <v>6.205541113832076</v>
      </c>
      <c r="C62">
        <f t="shared" si="8"/>
        <v>-10</v>
      </c>
      <c r="D62">
        <f t="shared" si="12"/>
        <v>0.18721375220834963</v>
      </c>
    </row>
    <row r="63" spans="1:4" ht="15">
      <c r="A63">
        <f t="shared" si="10"/>
        <v>16200</v>
      </c>
      <c r="B63">
        <f t="shared" si="11"/>
        <v>6.018327361623727</v>
      </c>
      <c r="C63">
        <f t="shared" si="8"/>
        <v>-10</v>
      </c>
      <c r="D63">
        <f t="shared" si="12"/>
        <v>0.18505097413326188</v>
      </c>
    </row>
    <row r="64" spans="1:4" ht="15">
      <c r="A64">
        <f t="shared" si="10"/>
        <v>16500</v>
      </c>
      <c r="B64">
        <f t="shared" si="11"/>
        <v>5.833276387490465</v>
      </c>
      <c r="C64">
        <f t="shared" si="8"/>
        <v>-10</v>
      </c>
      <c r="D64">
        <f t="shared" si="12"/>
        <v>0.18291318145025617</v>
      </c>
    </row>
    <row r="65" spans="1:4" ht="15">
      <c r="A65">
        <f t="shared" si="10"/>
        <v>16800</v>
      </c>
      <c r="B65">
        <f t="shared" si="11"/>
        <v>5.650363206040209</v>
      </c>
      <c r="C65">
        <f t="shared" si="8"/>
        <v>-10</v>
      </c>
      <c r="D65">
        <f t="shared" si="12"/>
        <v>0.1808000855167646</v>
      </c>
    </row>
    <row r="66" spans="1:4" ht="15">
      <c r="A66">
        <f t="shared" si="10"/>
        <v>17100</v>
      </c>
      <c r="B66">
        <f t="shared" si="11"/>
        <v>5.4695631205234445</v>
      </c>
      <c r="C66">
        <f t="shared" si="8"/>
        <v>-10</v>
      </c>
      <c r="D66">
        <f t="shared" si="12"/>
        <v>0.1787114010247489</v>
      </c>
    </row>
    <row r="67" spans="1:4" ht="15">
      <c r="A67">
        <f t="shared" si="10"/>
        <v>17400</v>
      </c>
      <c r="B67">
        <f t="shared" si="11"/>
        <v>5.290851719498695</v>
      </c>
      <c r="C67">
        <f t="shared" si="8"/>
        <v>-10</v>
      </c>
      <c r="D67">
        <f t="shared" si="12"/>
        <v>0.17664684596217853</v>
      </c>
    </row>
    <row r="68" spans="1:4" ht="15">
      <c r="A68">
        <f t="shared" si="10"/>
        <v>17700</v>
      </c>
      <c r="B68">
        <f t="shared" si="11"/>
        <v>5.114204873536517</v>
      </c>
      <c r="C68">
        <f t="shared" si="8"/>
        <v>-10</v>
      </c>
      <c r="D68">
        <f t="shared" si="12"/>
        <v>0.1746061415749537</v>
      </c>
    </row>
    <row r="69" spans="1:4" ht="15">
      <c r="A69">
        <f t="shared" si="10"/>
        <v>18000</v>
      </c>
      <c r="B69">
        <f t="shared" si="11"/>
        <v>4.9395987319615635</v>
      </c>
      <c r="C69">
        <f t="shared" si="8"/>
        <v>-10</v>
      </c>
      <c r="D69">
        <f t="shared" si="12"/>
        <v>0.17258901232926818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</dc:creator>
  <cp:keywords/>
  <dc:description/>
  <cp:lastModifiedBy>w7</cp:lastModifiedBy>
  <dcterms:created xsi:type="dcterms:W3CDTF">2017-03-06T08:30:50Z</dcterms:created>
  <dcterms:modified xsi:type="dcterms:W3CDTF">2017-03-07T11:47:19Z</dcterms:modified>
  <cp:category/>
  <cp:version/>
  <cp:contentType/>
  <cp:contentStatus/>
</cp:coreProperties>
</file>